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505"/>
  <workbookPr/>
  <mc:AlternateContent xmlns:mc="http://schemas.openxmlformats.org/markup-compatibility/2006">
    <mc:Choice Requires="x15">
      <x15ac:absPath xmlns:x15ac="http://schemas.microsoft.com/office/spreadsheetml/2010/11/ac" url="/Users/andreapizzoferrato/Google Drive/"/>
    </mc:Choice>
  </mc:AlternateContent>
  <bookViews>
    <workbookView xWindow="0" yWindow="460" windowWidth="28800" windowHeight="17460" tabRatio="500"/>
  </bookViews>
  <sheets>
    <sheet name="2" sheetId="1" r:id="rId1"/>
    <sheet name="3" sheetId="3" r:id="rId2"/>
    <sheet name="4" sheetId="2" r:id="rId3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S4" i="1"/>
  <c r="V4" i="1"/>
  <c r="S3" i="1"/>
  <c r="T3" i="1"/>
  <c r="V3" i="1"/>
  <c r="T2" i="1"/>
  <c r="S2" i="1"/>
  <c r="V2" i="1"/>
  <c r="D2" i="1"/>
  <c r="G5" i="1"/>
  <c r="G4" i="1"/>
  <c r="G3" i="1"/>
  <c r="G2" i="1"/>
  <c r="M3" i="1"/>
  <c r="M4" i="1"/>
  <c r="M5" i="1"/>
  <c r="M2" i="1"/>
  <c r="E3" i="2"/>
  <c r="G3" i="2"/>
  <c r="H3" i="2"/>
  <c r="J3" i="2"/>
  <c r="E8" i="2"/>
  <c r="H8" i="2"/>
  <c r="J8" i="2"/>
  <c r="D2" i="2"/>
  <c r="G8" i="2"/>
  <c r="J7" i="2"/>
  <c r="G7" i="2"/>
  <c r="H7" i="2"/>
  <c r="E7" i="2"/>
  <c r="J6" i="2"/>
  <c r="G6" i="2"/>
  <c r="H6" i="2"/>
  <c r="E6" i="2"/>
  <c r="J5" i="2"/>
  <c r="G5" i="2"/>
  <c r="H5" i="2"/>
  <c r="E5" i="2"/>
  <c r="J4" i="2"/>
  <c r="G4" i="2"/>
  <c r="H4" i="2"/>
  <c r="E4" i="2"/>
  <c r="J2" i="2"/>
  <c r="G2" i="2"/>
  <c r="H2" i="2"/>
  <c r="I2" i="2"/>
  <c r="K2" i="2"/>
  <c r="L2" i="2"/>
  <c r="E2" i="2"/>
  <c r="F2" i="2"/>
  <c r="B2" i="2"/>
  <c r="J2" i="1"/>
  <c r="H2" i="1"/>
  <c r="H3" i="1"/>
  <c r="H4" i="1"/>
  <c r="H5" i="1"/>
  <c r="I2" i="1"/>
  <c r="J3" i="1"/>
  <c r="J4" i="1"/>
  <c r="J5" i="1"/>
  <c r="K2" i="1"/>
  <c r="L2" i="1"/>
  <c r="E2" i="1"/>
  <c r="E3" i="1"/>
  <c r="E4" i="1"/>
  <c r="E5" i="1"/>
  <c r="F2" i="1"/>
  <c r="B2" i="1"/>
</calcChain>
</file>

<file path=xl/sharedStrings.xml><?xml version="1.0" encoding="utf-8"?>
<sst xmlns="http://schemas.openxmlformats.org/spreadsheetml/2006/main" count="34" uniqueCount="20">
  <si>
    <t>Probability</t>
  </si>
  <si>
    <t>Total number of companies</t>
  </si>
  <si>
    <t>Mean</t>
  </si>
  <si>
    <t>Number of classes</t>
  </si>
  <si>
    <t>Range representative point</t>
  </si>
  <si>
    <t>Number of Companies in each class = frequency</t>
  </si>
  <si>
    <t>Mean Weights</t>
  </si>
  <si>
    <t>Variance</t>
  </si>
  <si>
    <t>Variance Weights</t>
  </si>
  <si>
    <t>Standard Deviation</t>
  </si>
  <si>
    <t>x</t>
  </si>
  <si>
    <t>y</t>
  </si>
  <si>
    <t>x0</t>
  </si>
  <si>
    <t>y0</t>
  </si>
  <si>
    <t>q</t>
  </si>
  <si>
    <t>m</t>
  </si>
  <si>
    <t>F(x)</t>
  </si>
  <si>
    <t>value</t>
  </si>
  <si>
    <t>solution</t>
  </si>
  <si>
    <t>Range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</si>
</sst>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49" fontId="0" fillId="0" borderId="0" xfId="0" applyNumberFormat="1"/>
    <xf numFmtId="0" fontId="0" fillId="4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M4" sqref="M4"/>
    </sheetView>
  </sheetViews>
  <sheetFormatPr baseColWidth="10" defaultRowHeight="16" x14ac:dyDescent="0.2"/>
  <cols>
    <col min="1" max="1" width="23.1640625" bestFit="1" customWidth="1"/>
    <col min="2" max="2" width="16" bestFit="1" customWidth="1"/>
    <col min="3" max="3" width="40" bestFit="1" customWidth="1"/>
    <col min="4" max="4" width="23.5" bestFit="1" customWidth="1"/>
    <col min="5" max="5" width="23.5" customWidth="1"/>
    <col min="7" max="7" width="17.1640625" bestFit="1" customWidth="1"/>
    <col min="8" max="8" width="13" bestFit="1" customWidth="1"/>
    <col min="10" max="10" width="15.33203125" bestFit="1" customWidth="1"/>
    <col min="12" max="12" width="16.6640625" bestFit="1" customWidth="1"/>
  </cols>
  <sheetData>
    <row r="1" spans="1:22" x14ac:dyDescent="0.2">
      <c r="A1" t="s">
        <v>4</v>
      </c>
      <c r="B1" t="s">
        <v>3</v>
      </c>
      <c r="C1" t="s">
        <v>5</v>
      </c>
      <c r="D1" t="s">
        <v>1</v>
      </c>
      <c r="E1" s="1" t="s">
        <v>6</v>
      </c>
      <c r="F1" s="1" t="s">
        <v>2</v>
      </c>
      <c r="G1" s="2" t="s">
        <v>0</v>
      </c>
      <c r="H1" s="2" t="s">
        <v>6</v>
      </c>
      <c r="I1" s="2" t="s">
        <v>2</v>
      </c>
      <c r="J1" t="s">
        <v>8</v>
      </c>
      <c r="K1" t="s">
        <v>7</v>
      </c>
      <c r="L1" s="3" t="s">
        <v>9</v>
      </c>
      <c r="M1" s="5" t="s">
        <v>16</v>
      </c>
      <c r="N1" s="5" t="s">
        <v>19</v>
      </c>
      <c r="O1" s="5" t="s">
        <v>10</v>
      </c>
      <c r="P1" s="5" t="s">
        <v>11</v>
      </c>
      <c r="Q1" s="5" t="s">
        <v>12</v>
      </c>
      <c r="R1" s="5" t="s">
        <v>13</v>
      </c>
      <c r="S1" s="5" t="s">
        <v>15</v>
      </c>
      <c r="T1" s="5" t="s">
        <v>14</v>
      </c>
      <c r="U1" s="5" t="s">
        <v>17</v>
      </c>
      <c r="V1" s="5" t="s">
        <v>18</v>
      </c>
    </row>
    <row r="2" spans="1:22" x14ac:dyDescent="0.2">
      <c r="A2">
        <v>32.5</v>
      </c>
      <c r="B2">
        <f>COUNT(A:A)</f>
        <v>4</v>
      </c>
      <c r="C2">
        <v>19</v>
      </c>
      <c r="D2">
        <f>SUM(C:C)</f>
        <v>100</v>
      </c>
      <c r="E2">
        <f>C2*A2</f>
        <v>617.5</v>
      </c>
      <c r="F2">
        <f>SUM(E:E)/$D$2</f>
        <v>39.549999999999997</v>
      </c>
      <c r="G2">
        <f>C2/$D$2</f>
        <v>0.19</v>
      </c>
      <c r="H2">
        <f>A2*G2</f>
        <v>6.1749999999999998</v>
      </c>
      <c r="I2">
        <f>SUM(H:H)</f>
        <v>39.549999999999997</v>
      </c>
      <c r="J2">
        <f>A2^2*(C2/($D$2-1))</f>
        <v>202.71464646464645</v>
      </c>
      <c r="K2">
        <f>SUM(J:J)-($D$2/($D$2-1))*I2^2</f>
        <v>20.755050505050576</v>
      </c>
      <c r="L2">
        <f>SQRT(K2)</f>
        <v>4.5557711207928975</v>
      </c>
      <c r="M2">
        <f>G2</f>
        <v>0.19</v>
      </c>
      <c r="N2" s="4"/>
      <c r="S2" t="e">
        <f>(P2-R2)/(O2-Q2)</f>
        <v>#DIV/0!</v>
      </c>
      <c r="T2" t="e">
        <f>(O2*R2-Q2*P2)/(O2-Q2)</f>
        <v>#DIV/0!</v>
      </c>
      <c r="U2">
        <v>0.5</v>
      </c>
      <c r="V2" t="e">
        <f>(U2-T2)/S2</f>
        <v>#DIV/0!</v>
      </c>
    </row>
    <row r="3" spans="1:22" x14ac:dyDescent="0.2">
      <c r="A3">
        <v>37.5</v>
      </c>
      <c r="C3">
        <v>31</v>
      </c>
      <c r="E3">
        <f t="shared" ref="E3:E5" si="0">C3*A3</f>
        <v>1162.5</v>
      </c>
      <c r="G3">
        <f t="shared" ref="G3:G5" si="1">C3/$D$2</f>
        <v>0.31</v>
      </c>
      <c r="H3">
        <f t="shared" ref="H3:H5" si="2">A3*G3</f>
        <v>11.625</v>
      </c>
      <c r="J3">
        <f t="shared" ref="J3:J5" si="3">A3^2*(C3/($D$2-1))</f>
        <v>440.34090909090912</v>
      </c>
      <c r="M3">
        <f>G3+G2</f>
        <v>0.5</v>
      </c>
      <c r="N3" s="4"/>
      <c r="S3" t="e">
        <f>(P3-R3)/(O3-Q3)</f>
        <v>#DIV/0!</v>
      </c>
      <c r="T3" t="e">
        <f>(O3*R3-Q3*P3)/(O3-Q3)</f>
        <v>#DIV/0!</v>
      </c>
      <c r="U3">
        <v>0.25</v>
      </c>
      <c r="V3" t="e">
        <f>(U3-T3)/S3</f>
        <v>#DIV/0!</v>
      </c>
    </row>
    <row r="4" spans="1:22" x14ac:dyDescent="0.2">
      <c r="A4">
        <v>42.5</v>
      </c>
      <c r="C4">
        <v>40</v>
      </c>
      <c r="E4">
        <f t="shared" si="0"/>
        <v>1700</v>
      </c>
      <c r="G4">
        <f t="shared" si="1"/>
        <v>0.4</v>
      </c>
      <c r="H4">
        <f t="shared" si="2"/>
        <v>17</v>
      </c>
      <c r="J4">
        <f t="shared" si="3"/>
        <v>729.79797979797979</v>
      </c>
      <c r="M4">
        <f>G4+M3</f>
        <v>0.9</v>
      </c>
      <c r="N4" s="4"/>
      <c r="S4" t="e">
        <f>(P4-R4)/(O4-Q4)</f>
        <v>#DIV/0!</v>
      </c>
      <c r="T4" t="e">
        <f>(O4*R4-Q4*P4)/(O4-Q4)</f>
        <v>#DIV/0!</v>
      </c>
      <c r="U4">
        <v>0.75</v>
      </c>
      <c r="V4" t="e">
        <f>(U4-T4)/S4</f>
        <v>#DIV/0!</v>
      </c>
    </row>
    <row r="5" spans="1:22" x14ac:dyDescent="0.2">
      <c r="A5">
        <v>47.5</v>
      </c>
      <c r="C5">
        <v>10</v>
      </c>
      <c r="E5">
        <f t="shared" si="0"/>
        <v>475</v>
      </c>
      <c r="G5">
        <f t="shared" si="1"/>
        <v>0.1</v>
      </c>
      <c r="H5">
        <f t="shared" si="2"/>
        <v>4.75</v>
      </c>
      <c r="J5">
        <f t="shared" si="3"/>
        <v>227.90404040404039</v>
      </c>
      <c r="M5">
        <f t="shared" ref="M5" si="4">G5+M4</f>
        <v>1</v>
      </c>
      <c r="N5" s="4"/>
    </row>
  </sheetData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6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F17" sqref="F17"/>
    </sheetView>
  </sheetViews>
  <sheetFormatPr baseColWidth="10" defaultRowHeight="16" x14ac:dyDescent="0.2"/>
  <cols>
    <col min="1" max="1" width="23.1640625" bestFit="1" customWidth="1"/>
    <col min="2" max="2" width="16" bestFit="1" customWidth="1"/>
    <col min="3" max="3" width="40" bestFit="1" customWidth="1"/>
    <col min="4" max="4" width="23.5" bestFit="1" customWidth="1"/>
    <col min="5" max="5" width="13" bestFit="1" customWidth="1"/>
    <col min="8" max="8" width="13" bestFit="1" customWidth="1"/>
    <col min="10" max="10" width="15.33203125" bestFit="1" customWidth="1"/>
    <col min="12" max="12" width="16.6640625" bestFit="1" customWidth="1"/>
  </cols>
  <sheetData>
    <row r="1" spans="1:12" x14ac:dyDescent="0.2">
      <c r="A1" t="s">
        <v>4</v>
      </c>
      <c r="B1" t="s">
        <v>3</v>
      </c>
      <c r="C1" t="s">
        <v>5</v>
      </c>
      <c r="D1" t="s">
        <v>1</v>
      </c>
      <c r="E1" s="1" t="s">
        <v>6</v>
      </c>
      <c r="F1" s="1" t="s">
        <v>2</v>
      </c>
      <c r="G1" s="2" t="s">
        <v>0</v>
      </c>
      <c r="H1" s="2" t="s">
        <v>6</v>
      </c>
      <c r="I1" s="2" t="s">
        <v>2</v>
      </c>
      <c r="J1" t="s">
        <v>8</v>
      </c>
      <c r="K1" t="s">
        <v>7</v>
      </c>
      <c r="L1" s="3" t="s">
        <v>9</v>
      </c>
    </row>
    <row r="2" spans="1:12" x14ac:dyDescent="0.2">
      <c r="A2">
        <v>-3</v>
      </c>
      <c r="B2">
        <f>COUNT(A:A)</f>
        <v>7</v>
      </c>
      <c r="C2">
        <v>13</v>
      </c>
      <c r="D2">
        <f>SUM(C:C)</f>
        <v>51</v>
      </c>
      <c r="E2">
        <f>C2*A2</f>
        <v>-39</v>
      </c>
      <c r="F2">
        <f>SUM(E:E)/$D$2</f>
        <v>1.1568627450980393</v>
      </c>
      <c r="G2">
        <f>C2/$D$2</f>
        <v>0.25490196078431371</v>
      </c>
      <c r="H2">
        <f>A2*G2</f>
        <v>-0.76470588235294112</v>
      </c>
      <c r="I2">
        <f>SUM(H:H)</f>
        <v>1.1568627450980391</v>
      </c>
      <c r="J2">
        <f>A2^2*(C2/($D$2-1))</f>
        <v>2.34</v>
      </c>
      <c r="K2">
        <f>SUM(J:J)-($D$2/($D$2-1))*I2^2</f>
        <v>14.054901960784312</v>
      </c>
      <c r="L2">
        <f>SQRT(K2)</f>
        <v>3.7489867912256387</v>
      </c>
    </row>
    <row r="3" spans="1:12" x14ac:dyDescent="0.2">
      <c r="A3">
        <v>-1</v>
      </c>
      <c r="C3">
        <v>13</v>
      </c>
      <c r="E3">
        <f>C3*A3</f>
        <v>-13</v>
      </c>
      <c r="G3">
        <f>C3/$D$2</f>
        <v>0.25490196078431371</v>
      </c>
      <c r="H3">
        <f>A3*G3</f>
        <v>-0.25490196078431371</v>
      </c>
      <c r="J3">
        <f>A3^2*(C3/($D$2-1))</f>
        <v>0.26</v>
      </c>
    </row>
    <row r="4" spans="1:12" x14ac:dyDescent="0.2">
      <c r="A4">
        <v>1</v>
      </c>
      <c r="C4">
        <v>4</v>
      </c>
      <c r="E4">
        <f t="shared" ref="E4:E8" si="0">C4*A4</f>
        <v>4</v>
      </c>
      <c r="G4">
        <f t="shared" ref="G4:G8" si="1">C4/$D$2</f>
        <v>7.8431372549019607E-2</v>
      </c>
      <c r="H4">
        <f t="shared" ref="H4:H8" si="2">A4*G4</f>
        <v>7.8431372549019607E-2</v>
      </c>
      <c r="J4">
        <f t="shared" ref="J4:J8" si="3">A4^2*(C4/($D$2-1))</f>
        <v>0.08</v>
      </c>
    </row>
    <row r="5" spans="1:12" x14ac:dyDescent="0.2">
      <c r="A5">
        <v>3</v>
      </c>
      <c r="C5">
        <v>8</v>
      </c>
      <c r="E5">
        <f t="shared" si="0"/>
        <v>24</v>
      </c>
      <c r="G5">
        <f t="shared" si="1"/>
        <v>0.15686274509803921</v>
      </c>
      <c r="H5">
        <f t="shared" si="2"/>
        <v>0.47058823529411764</v>
      </c>
      <c r="J5">
        <f t="shared" si="3"/>
        <v>1.44</v>
      </c>
    </row>
    <row r="6" spans="1:12" x14ac:dyDescent="0.2">
      <c r="A6">
        <v>5</v>
      </c>
      <c r="C6">
        <v>7</v>
      </c>
      <c r="E6">
        <f t="shared" si="0"/>
        <v>35</v>
      </c>
      <c r="G6">
        <f t="shared" si="1"/>
        <v>0.13725490196078433</v>
      </c>
      <c r="H6">
        <f t="shared" si="2"/>
        <v>0.68627450980392157</v>
      </c>
      <c r="J6">
        <f t="shared" si="3"/>
        <v>3.5000000000000004</v>
      </c>
    </row>
    <row r="7" spans="1:12" x14ac:dyDescent="0.2">
      <c r="A7">
        <v>7</v>
      </c>
      <c r="C7">
        <v>3</v>
      </c>
      <c r="E7">
        <f t="shared" si="0"/>
        <v>21</v>
      </c>
      <c r="G7">
        <f t="shared" si="1"/>
        <v>5.8823529411764705E-2</v>
      </c>
      <c r="H7">
        <f t="shared" si="2"/>
        <v>0.41176470588235292</v>
      </c>
      <c r="J7">
        <f t="shared" si="3"/>
        <v>2.94</v>
      </c>
    </row>
    <row r="8" spans="1:12" x14ac:dyDescent="0.2">
      <c r="A8">
        <v>9</v>
      </c>
      <c r="C8">
        <v>3</v>
      </c>
      <c r="E8">
        <f t="shared" si="0"/>
        <v>27</v>
      </c>
      <c r="G8">
        <f t="shared" si="1"/>
        <v>5.8823529411764705E-2</v>
      </c>
      <c r="H8">
        <f t="shared" si="2"/>
        <v>0.52941176470588236</v>
      </c>
      <c r="J8">
        <f t="shared" si="3"/>
        <v>4.8599999999999994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</vt:lpstr>
      <vt:lpstr>3</vt:lpstr>
      <vt:lpstr>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2016-01-25T11:08:44Z</dcterms:created>
  <dcterms:modified xsi:type="dcterms:W3CDTF">2016-01-25T22:10:21Z</dcterms:modified>
</cp:coreProperties>
</file>